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Иван\Desktop\На сайт\31\"/>
    </mc:Choice>
  </mc:AlternateContent>
  <xr:revisionPtr revIDLastSave="0" documentId="13_ncr:1_{007F75E1-C4E5-42CE-9221-371ADAEEC1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65" i="1" l="1"/>
  <c r="N99" i="1" l="1"/>
  <c r="L42" i="1"/>
  <c r="J194" i="1" l="1"/>
  <c r="I194" i="1"/>
  <c r="H194" i="1"/>
  <c r="G194" i="1"/>
  <c r="J137" i="1"/>
  <c r="H137" i="1"/>
  <c r="G137" i="1"/>
  <c r="L118" i="1"/>
  <c r="J108" i="1"/>
  <c r="L108" i="1"/>
  <c r="I99" i="1" l="1"/>
  <c r="L99" i="1"/>
  <c r="I89" i="1"/>
  <c r="J89" i="1"/>
  <c r="J80" i="1"/>
  <c r="I80" i="1"/>
  <c r="H80" i="1"/>
  <c r="G80" i="1"/>
  <c r="J70" i="1"/>
  <c r="I70" i="1"/>
  <c r="H70" i="1"/>
  <c r="G70" i="1"/>
  <c r="J61" i="1"/>
  <c r="I61" i="1"/>
  <c r="H61" i="1"/>
  <c r="G61" i="1"/>
  <c r="F61" i="1"/>
  <c r="J51" i="1"/>
  <c r="I51" i="1"/>
  <c r="H51" i="1"/>
  <c r="G51" i="1"/>
  <c r="J42" i="1"/>
  <c r="I42" i="1"/>
  <c r="H42" i="1"/>
  <c r="G42" i="1"/>
  <c r="I32" i="1"/>
  <c r="H32" i="1"/>
  <c r="G32" i="1"/>
  <c r="F32" i="1"/>
  <c r="F23" i="1"/>
  <c r="J23" i="1"/>
  <c r="I23" i="1"/>
  <c r="H23" i="1"/>
  <c r="G23" i="1"/>
  <c r="J13" i="1"/>
  <c r="I13" i="1"/>
  <c r="H13" i="1"/>
  <c r="G13" i="1"/>
  <c r="F13" i="1"/>
  <c r="J32" i="1" l="1"/>
  <c r="B195" i="1" l="1"/>
  <c r="A195" i="1"/>
  <c r="F194" i="1"/>
  <c r="B185" i="1"/>
  <c r="A185" i="1"/>
  <c r="L184" i="1"/>
  <c r="L194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F137" i="1"/>
  <c r="B128" i="1"/>
  <c r="A128" i="1"/>
  <c r="L127" i="1"/>
  <c r="L138" i="1" s="1"/>
  <c r="J127" i="1"/>
  <c r="I127" i="1"/>
  <c r="I137" i="1" s="1"/>
  <c r="H127" i="1"/>
  <c r="G127" i="1"/>
  <c r="F127" i="1"/>
  <c r="B119" i="1"/>
  <c r="A119" i="1"/>
  <c r="J118" i="1"/>
  <c r="J119" i="1" s="1"/>
  <c r="I118" i="1"/>
  <c r="H118" i="1"/>
  <c r="G118" i="1"/>
  <c r="F118" i="1"/>
  <c r="B109" i="1"/>
  <c r="A109" i="1"/>
  <c r="I108" i="1"/>
  <c r="H108" i="1"/>
  <c r="G108" i="1"/>
  <c r="F108" i="1"/>
  <c r="B100" i="1"/>
  <c r="A100" i="1"/>
  <c r="J99" i="1"/>
  <c r="J100" i="1" s="1"/>
  <c r="H99" i="1"/>
  <c r="G99" i="1"/>
  <c r="F99" i="1"/>
  <c r="B90" i="1"/>
  <c r="A90" i="1"/>
  <c r="L89" i="1"/>
  <c r="I100" i="1"/>
  <c r="H89" i="1"/>
  <c r="G89" i="1"/>
  <c r="F89" i="1"/>
  <c r="B81" i="1"/>
  <c r="A81" i="1"/>
  <c r="L80" i="1"/>
  <c r="F80" i="1"/>
  <c r="B71" i="1"/>
  <c r="A71" i="1"/>
  <c r="L70" i="1"/>
  <c r="L81" i="1" s="1"/>
  <c r="I81" i="1"/>
  <c r="F70" i="1"/>
  <c r="B62" i="1"/>
  <c r="A62" i="1"/>
  <c r="L61" i="1"/>
  <c r="B52" i="1"/>
  <c r="A52" i="1"/>
  <c r="L51" i="1"/>
  <c r="F51" i="1"/>
  <c r="F62" i="1" s="1"/>
  <c r="B43" i="1"/>
  <c r="A43" i="1"/>
  <c r="J43" i="1"/>
  <c r="F42" i="1"/>
  <c r="B33" i="1"/>
  <c r="A33" i="1"/>
  <c r="L32" i="1"/>
  <c r="B24" i="1"/>
  <c r="A24" i="1"/>
  <c r="L23" i="1"/>
  <c r="B14" i="1"/>
  <c r="A14" i="1"/>
  <c r="L13" i="1"/>
  <c r="G100" i="1" l="1"/>
  <c r="F138" i="1"/>
  <c r="F100" i="1"/>
  <c r="F81" i="1"/>
  <c r="G157" i="1"/>
  <c r="I157" i="1"/>
  <c r="H157" i="1"/>
  <c r="F119" i="1"/>
  <c r="G119" i="1"/>
  <c r="H119" i="1"/>
  <c r="L62" i="1"/>
  <c r="I195" i="1"/>
  <c r="G195" i="1"/>
  <c r="J176" i="1"/>
  <c r="I176" i="1"/>
  <c r="G176" i="1"/>
  <c r="F176" i="1"/>
  <c r="F157" i="1"/>
  <c r="J157" i="1"/>
  <c r="H138" i="1"/>
  <c r="J138" i="1"/>
  <c r="I138" i="1"/>
  <c r="G138" i="1"/>
  <c r="L100" i="1"/>
  <c r="H100" i="1"/>
  <c r="J81" i="1"/>
  <c r="H81" i="1"/>
  <c r="J62" i="1"/>
  <c r="G62" i="1"/>
  <c r="H62" i="1"/>
  <c r="I62" i="1"/>
  <c r="G43" i="1"/>
  <c r="F43" i="1"/>
  <c r="I43" i="1"/>
  <c r="H24" i="1"/>
  <c r="I119" i="1"/>
  <c r="H195" i="1"/>
  <c r="L176" i="1"/>
  <c r="L119" i="1"/>
  <c r="G81" i="1"/>
  <c r="I24" i="1"/>
  <c r="G24" i="1"/>
  <c r="J24" i="1"/>
  <c r="F24" i="1" l="1"/>
  <c r="F196" i="1" s="1"/>
  <c r="I196" i="1"/>
  <c r="J196" i="1"/>
  <c r="G196" i="1"/>
  <c r="H196" i="1"/>
</calcChain>
</file>

<file path=xl/sharedStrings.xml><?xml version="1.0" encoding="utf-8"?>
<sst xmlns="http://schemas.openxmlformats.org/spreadsheetml/2006/main" count="229" uniqueCount="67">
  <si>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</si>
  <si>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</si>
  <si>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</si>
  <si>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</si>
  <si>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</si>
  <si>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</si>
  <si>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</si>
  <si>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</si>
  <si>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</si>
  <si>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</si>
  <si>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</si>
  <si>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</si>
  <si>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</si>
  <si>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</si>
  <si>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</si>
  <si>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</si>
  <si>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</si>
  <si>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</si>
  <si>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</si>
  <si>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</si>
  <si>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</si>
  <si>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</si>
  <si>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</si>
  <si>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</si>
  <si>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</si>
  <si>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</si>
  <si>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</si>
  <si>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</si>
  <si>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</si>
  <si>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</si>
  <si>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</si>
  <si>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</si>
  <si>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</si>
  <si>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</si>
  <si>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</si>
  <si>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</si>
  <si>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</si>
  <si>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</si>
  <si>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</si>
  <si>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 Амелина Т.Г.</t>
  </si>
  <si>
    <t>Амелина Т.Г.</t>
  </si>
  <si>
    <t>Лапшевник с творогом</t>
  </si>
  <si>
    <t>Чай с сахаром лимон</t>
  </si>
  <si>
    <t>Каша манная молочная с маслом слив сахар</t>
  </si>
  <si>
    <t>Какао с молоком</t>
  </si>
  <si>
    <t>Омлет натуральный с сыром</t>
  </si>
  <si>
    <t>Овощная закуска</t>
  </si>
  <si>
    <t>338,                  348</t>
  </si>
  <si>
    <t>260;312</t>
  </si>
  <si>
    <t>Тефтеля куриная,каша гречневая рассыпчатая</t>
  </si>
  <si>
    <t>Каша молочная Дружба</t>
  </si>
  <si>
    <t>Шницель куриный,картофельное пюре</t>
  </si>
  <si>
    <t>Фрукта</t>
  </si>
  <si>
    <t>Каша молочная рисовая с изюмом сахар слив масло</t>
  </si>
  <si>
    <t>Фрукты</t>
  </si>
  <si>
    <t xml:space="preserve">Чай с сахаром </t>
  </si>
  <si>
    <t>Чай с сахаром</t>
  </si>
  <si>
    <t>Чай с сахаром/лимон</t>
  </si>
  <si>
    <t>Запеканка творожная  с мол\соусом</t>
  </si>
  <si>
    <t>Чай с лимоном</t>
  </si>
  <si>
    <t>Гуляш куриный/соус,макароны отварные</t>
  </si>
  <si>
    <t>Печень тушеная с соусом,рис отварной</t>
  </si>
  <si>
    <t>Булка бутербродная,сыр порционный</t>
  </si>
  <si>
    <t xml:space="preserve">Хлеб пшеничный </t>
  </si>
  <si>
    <t>Булка бутерброднапя  сыр порционный 50/30</t>
  </si>
  <si>
    <t>Булка бутербродная масло  сливочное</t>
  </si>
  <si>
    <t>Булка бутербродная, сыр порционный,м/сливочное (30/15/50)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</si>
</sst>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64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3" fillId="0" borderId="13" xfId="0" applyFont="1" applyBorder="1" applyAlignment="1">
      <alignment horizontal="center"/>
    </xf>
    <xf numFmtId="0" fontId="14" fillId="0" borderId="2" xfId="0" applyFont="1" applyBorder="1"/>
    <xf numFmtId="0" fontId="1" fillId="2" borderId="2" xfId="0" applyFont="1" applyFill="1" applyBorder="1" applyProtection="1">
      <protection locked="0"/>
    </xf>
    <xf numFmtId="2" fontId="4" fillId="3" borderId="3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wrapText="1"/>
      <protection locked="0"/>
    </xf>
    <xf numFmtId="1" fontId="0" fillId="0" borderId="2" xfId="0" applyNumberForma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4" sqref="G14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>
        <v>31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240</v>
      </c>
      <c r="G6" s="43">
        <v>5.48</v>
      </c>
      <c r="H6" s="43">
        <v>4.87</v>
      </c>
      <c r="I6" s="43">
        <v>20.100000000000001</v>
      </c>
      <c r="J6" s="43">
        <v>146.19999999999999</v>
      </c>
      <c r="K6" s="44">
        <v>195</v>
      </c>
      <c r="L6" s="43">
        <v>36.14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3.81</v>
      </c>
      <c r="H8" s="43">
        <v>5.7</v>
      </c>
      <c r="I8" s="43">
        <v>23.51</v>
      </c>
      <c r="J8" s="43">
        <v>171</v>
      </c>
      <c r="K8" s="44">
        <v>415</v>
      </c>
      <c r="L8" s="43">
        <v>20</v>
      </c>
    </row>
    <row r="9" spans="1:12" ht="15" x14ac:dyDescent="0.25">
      <c r="A9" s="23"/>
      <c r="B9" s="15"/>
      <c r="C9" s="11"/>
      <c r="D9" s="7" t="s">
        <v>23</v>
      </c>
      <c r="E9" s="42" t="s">
        <v>62</v>
      </c>
      <c r="F9" s="43">
        <v>60</v>
      </c>
      <c r="G9" s="43">
        <v>6.81</v>
      </c>
      <c r="H9" s="43">
        <v>6.05</v>
      </c>
      <c r="I9" s="43">
        <v>24.96</v>
      </c>
      <c r="J9" s="43">
        <v>181.5</v>
      </c>
      <c r="K9" s="44">
        <v>18</v>
      </c>
      <c r="L9" s="43">
        <v>25.86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SUM(F6:F10)</f>
        <v>500</v>
      </c>
      <c r="G13" s="19">
        <f>SUM(G6:G10)</f>
        <v>16.100000000000001</v>
      </c>
      <c r="H13" s="19">
        <f t="shared" ref="H13:J13" si="0">SUM(H6:H10)</f>
        <v>16.62</v>
      </c>
      <c r="I13" s="19">
        <f t="shared" si="0"/>
        <v>68.569999999999993</v>
      </c>
      <c r="J13" s="19">
        <f t="shared" si="0"/>
        <v>498.7</v>
      </c>
      <c r="K13" s="25"/>
      <c r="L13" s="50">
        <f t="shared" ref="L13" si="1">SUM(L6:L12)</f>
        <v>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SUM(F14:F21)</f>
        <v>0</v>
      </c>
      <c r="G23" s="19">
        <f>SUM(G14:G21)</f>
        <v>0</v>
      </c>
      <c r="H23" s="19">
        <f t="shared" ref="H23:J23" si="2">SUM(H14:H21)</f>
        <v>0</v>
      </c>
      <c r="I23" s="19">
        <f t="shared" si="2"/>
        <v>0</v>
      </c>
      <c r="J23" s="19">
        <f t="shared" si="2"/>
        <v>0</v>
      </c>
      <c r="K23" s="25"/>
      <c r="L23" s="51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16.100000000000001</v>
      </c>
      <c r="H24" s="32">
        <f t="shared" si="4"/>
        <v>16.62</v>
      </c>
      <c r="I24" s="32">
        <f t="shared" si="4"/>
        <v>68.569999999999993</v>
      </c>
      <c r="J24" s="32">
        <f t="shared" si="4"/>
        <v>498.7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180</v>
      </c>
      <c r="G25" s="40">
        <v>10.99</v>
      </c>
      <c r="H25" s="40">
        <v>9.77</v>
      </c>
      <c r="I25" s="40">
        <v>40.31</v>
      </c>
      <c r="J25" s="40">
        <v>293.14</v>
      </c>
      <c r="K25" s="41">
        <v>231</v>
      </c>
      <c r="L25" s="40">
        <v>67.8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0.3</v>
      </c>
      <c r="H27" s="43">
        <v>0</v>
      </c>
      <c r="I27" s="43">
        <v>14.5</v>
      </c>
      <c r="J27" s="43">
        <v>59</v>
      </c>
      <c r="K27" s="44">
        <v>423</v>
      </c>
      <c r="L27" s="43">
        <v>2.8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50</v>
      </c>
      <c r="G28" s="43">
        <v>3.92</v>
      </c>
      <c r="H28" s="43">
        <v>3.48</v>
      </c>
      <c r="I28" s="43">
        <v>14.37</v>
      </c>
      <c r="J28" s="43">
        <v>104.5</v>
      </c>
      <c r="K28" s="44">
        <v>18</v>
      </c>
      <c r="L28" s="43">
        <v>4.6399999999999997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46</v>
      </c>
      <c r="F30" s="43">
        <v>70</v>
      </c>
      <c r="G30" s="43">
        <v>1.3</v>
      </c>
      <c r="H30" s="43">
        <v>10</v>
      </c>
      <c r="I30" s="43">
        <v>10.199999999999999</v>
      </c>
      <c r="J30" s="43">
        <v>43.9</v>
      </c>
      <c r="K30" s="44">
        <v>38</v>
      </c>
      <c r="L30" s="43">
        <v>6.76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SUM(F25:F30)</f>
        <v>500</v>
      </c>
      <c r="G32" s="19">
        <f>SUM(G25:G30)</f>
        <v>16.510000000000002</v>
      </c>
      <c r="H32" s="19">
        <f>SUM(H25:H30)</f>
        <v>23.25</v>
      </c>
      <c r="I32" s="19">
        <f>SUM(I25:I30)</f>
        <v>79.38000000000001</v>
      </c>
      <c r="J32" s="19">
        <f>SUM(J25:J30)</f>
        <v>500.53999999999996</v>
      </c>
      <c r="K32" s="25"/>
      <c r="L32" s="51">
        <f t="shared" ref="L32" si="5">SUM(L25:L31)</f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SUM(G33:G40)</f>
        <v>0</v>
      </c>
      <c r="H42" s="19">
        <f t="shared" ref="H42:J42" si="6">SUM(H33:H40)</f>
        <v>0</v>
      </c>
      <c r="I42" s="19">
        <f t="shared" si="6"/>
        <v>0</v>
      </c>
      <c r="J42" s="19">
        <f t="shared" si="6"/>
        <v>0</v>
      </c>
      <c r="K42" s="25"/>
      <c r="L42" s="51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7">G32+G42</f>
        <v>16.510000000000002</v>
      </c>
      <c r="H43" s="32">
        <v>4</v>
      </c>
      <c r="I43" s="32">
        <f t="shared" ref="I43" si="8">I32+I42</f>
        <v>79.38000000000001</v>
      </c>
      <c r="J43" s="32">
        <f t="shared" ref="J43" si="9">J32+J42</f>
        <v>500.53999999999996</v>
      </c>
      <c r="K43" s="32"/>
      <c r="L43" s="32"/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13.85</v>
      </c>
      <c r="H44" s="40">
        <v>44</v>
      </c>
      <c r="I44" s="40">
        <v>48.04</v>
      </c>
      <c r="J44" s="40">
        <v>359.08</v>
      </c>
      <c r="K44" s="41" t="s">
        <v>47</v>
      </c>
      <c r="L44" s="40">
        <v>67.36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0.3</v>
      </c>
      <c r="H46" s="43"/>
      <c r="I46" s="43">
        <v>14.5</v>
      </c>
      <c r="J46" s="43">
        <v>59</v>
      </c>
      <c r="K46" s="44">
        <v>423</v>
      </c>
      <c r="L46" s="43">
        <v>2.8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50</v>
      </c>
      <c r="G47" s="43">
        <v>5.97</v>
      </c>
      <c r="H47" s="43">
        <v>5.82</v>
      </c>
      <c r="I47" s="43">
        <v>14.37</v>
      </c>
      <c r="J47" s="43">
        <v>159.1</v>
      </c>
      <c r="K47" s="44">
        <v>18</v>
      </c>
      <c r="L47" s="43">
        <v>4.6399999999999997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 t="s">
        <v>26</v>
      </c>
      <c r="E49" s="42" t="s">
        <v>46</v>
      </c>
      <c r="F49" s="43">
        <v>60</v>
      </c>
      <c r="G49" s="43">
        <v>2.38</v>
      </c>
      <c r="H49" s="43">
        <v>0</v>
      </c>
      <c r="I49" s="43">
        <v>8.73</v>
      </c>
      <c r="J49" s="43">
        <v>63.5</v>
      </c>
      <c r="K49" s="44">
        <v>39</v>
      </c>
      <c r="L49" s="43">
        <v>7.2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>SUM(G44:G49)</f>
        <v>22.5</v>
      </c>
      <c r="H51" s="19">
        <f>SUM(H44:H49)</f>
        <v>49.82</v>
      </c>
      <c r="I51" s="19">
        <f>SUM(I44:I49)</f>
        <v>85.64</v>
      </c>
      <c r="J51" s="19">
        <f>SUM(J44:J49)</f>
        <v>640.67999999999995</v>
      </c>
      <c r="K51" s="25"/>
      <c r="L51" s="51">
        <f t="shared" ref="L51" si="10">SUM(L44:L50)</f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2" t="s">
        <v>52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F52+F53+F54+F55+F57+F59</f>
        <v>0</v>
      </c>
      <c r="G61" s="19">
        <f>G52+G53+G54+G55+G57+G59</f>
        <v>0</v>
      </c>
      <c r="H61" s="19">
        <f>H53+H54+H57</f>
        <v>0</v>
      </c>
      <c r="I61" s="19">
        <f>I52+I53+I55+I57+I59</f>
        <v>0</v>
      </c>
      <c r="J61" s="19">
        <f>J52+J53+J54+J55+J57+J59</f>
        <v>0</v>
      </c>
      <c r="K61" s="25"/>
      <c r="L61" s="51">
        <f t="shared" ref="L61" si="11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560</v>
      </c>
      <c r="G62" s="32">
        <f t="shared" ref="G62" si="12">G51+G61</f>
        <v>22.5</v>
      </c>
      <c r="H62" s="32">
        <f t="shared" ref="H62" si="13">H51+H61</f>
        <v>49.82</v>
      </c>
      <c r="I62" s="32">
        <f t="shared" ref="I62" si="14">I51+I61</f>
        <v>85.64</v>
      </c>
      <c r="J62" s="32">
        <f t="shared" ref="J62:L62" si="15">J51+J61</f>
        <v>640.67999999999995</v>
      </c>
      <c r="K62" s="32"/>
      <c r="L62" s="32">
        <f t="shared" si="15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8.98</v>
      </c>
      <c r="H63" s="40">
        <v>8.23</v>
      </c>
      <c r="I63" s="40">
        <v>18.8</v>
      </c>
      <c r="J63" s="40">
        <v>260.7</v>
      </c>
      <c r="K63" s="41">
        <v>230</v>
      </c>
      <c r="L63" s="40">
        <v>71.92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210</v>
      </c>
      <c r="G65" s="43">
        <v>0.3</v>
      </c>
      <c r="H65" s="43">
        <v>0</v>
      </c>
      <c r="I65" s="43">
        <v>14.5</v>
      </c>
      <c r="J65" s="43">
        <v>59</v>
      </c>
      <c r="K65" s="44">
        <v>423</v>
      </c>
      <c r="L65" s="43">
        <v>5.44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75</v>
      </c>
      <c r="G66" s="43">
        <v>6.76</v>
      </c>
      <c r="H66" s="43">
        <v>6.01</v>
      </c>
      <c r="I66" s="43">
        <v>24.79</v>
      </c>
      <c r="J66" s="43">
        <v>180.3</v>
      </c>
      <c r="K66" s="44">
        <v>18.16</v>
      </c>
      <c r="L66" s="43">
        <v>4.6399999999999997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3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>SUM(G63:G66)</f>
        <v>16.04</v>
      </c>
      <c r="H70" s="19">
        <f>SUM(H63:H67)</f>
        <v>14.24</v>
      </c>
      <c r="I70" s="19">
        <f>SUM(I63:I66)</f>
        <v>58.089999999999996</v>
      </c>
      <c r="J70" s="19">
        <f>SUM(J63:J67)</f>
        <v>500</v>
      </c>
      <c r="K70" s="25"/>
      <c r="L70" s="51">
        <f t="shared" ref="L70" si="16">SUM(L63:L69)</f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G71+G72+G76</f>
        <v>0</v>
      </c>
      <c r="H80" s="19">
        <f>H72+H73+H74+H76</f>
        <v>0</v>
      </c>
      <c r="I80" s="19">
        <f>I71+I75+I76</f>
        <v>0</v>
      </c>
      <c r="J80" s="19">
        <f>SUM(J71:J76)</f>
        <v>0</v>
      </c>
      <c r="K80" s="25"/>
      <c r="L80" s="51">
        <f t="shared" ref="L80" si="17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485</v>
      </c>
      <c r="G81" s="32">
        <f t="shared" ref="G81" si="18">G70+G80</f>
        <v>16.04</v>
      </c>
      <c r="H81" s="32">
        <f t="shared" ref="H81" si="19">H70+H80</f>
        <v>14.24</v>
      </c>
      <c r="I81" s="32">
        <f t="shared" ref="I81" si="20">I70+I80</f>
        <v>58.089999999999996</v>
      </c>
      <c r="J81" s="32">
        <f t="shared" ref="J81" si="21">J70+J80</f>
        <v>500</v>
      </c>
      <c r="K81" s="32"/>
      <c r="L81" s="56">
        <f>SUM(L80,L70)</f>
        <v>82</v>
      </c>
    </row>
    <row r="82" spans="1:12" ht="15" x14ac:dyDescent="0.25">
      <c r="A82" s="20">
        <v>1</v>
      </c>
      <c r="B82" s="53">
        <v>5</v>
      </c>
      <c r="C82" s="22" t="s">
        <v>20</v>
      </c>
      <c r="D82" s="5" t="s">
        <v>21</v>
      </c>
      <c r="E82" s="39" t="s">
        <v>60</v>
      </c>
      <c r="F82" s="40">
        <v>240</v>
      </c>
      <c r="G82" s="40">
        <v>21.88</v>
      </c>
      <c r="H82" s="40">
        <v>21.65</v>
      </c>
      <c r="I82" s="40">
        <v>31.36</v>
      </c>
      <c r="J82" s="40">
        <v>340.95</v>
      </c>
      <c r="K82" s="41" t="s">
        <v>48</v>
      </c>
      <c r="L82" s="40">
        <v>66.599999999999994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0.3</v>
      </c>
      <c r="H84" s="43">
        <v>0</v>
      </c>
      <c r="I84" s="43">
        <v>14.5</v>
      </c>
      <c r="J84" s="43">
        <v>59</v>
      </c>
      <c r="K84" s="44">
        <v>423</v>
      </c>
      <c r="L84" s="43">
        <v>5.44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50</v>
      </c>
      <c r="G85" s="43">
        <v>3.92</v>
      </c>
      <c r="H85" s="43">
        <v>3.48</v>
      </c>
      <c r="I85" s="43">
        <v>14.37</v>
      </c>
      <c r="J85" s="43">
        <v>104.5</v>
      </c>
      <c r="K85" s="44">
        <v>18</v>
      </c>
      <c r="L85" s="43">
        <v>4.6399999999999997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46</v>
      </c>
      <c r="F87" s="43">
        <v>60</v>
      </c>
      <c r="G87" s="43">
        <v>2.38</v>
      </c>
      <c r="H87" s="43">
        <v>0</v>
      </c>
      <c r="I87" s="43">
        <v>8.73</v>
      </c>
      <c r="J87" s="43">
        <v>63.5</v>
      </c>
      <c r="K87" s="44">
        <v>37</v>
      </c>
      <c r="L87" s="43">
        <v>5.32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22">SUM(G82:G88)</f>
        <v>28.48</v>
      </c>
      <c r="H89" s="19">
        <f t="shared" ref="H89" si="23">SUM(H82:H88)</f>
        <v>25.13</v>
      </c>
      <c r="I89" s="19">
        <f>SUM(I82:I87)</f>
        <v>68.959999999999994</v>
      </c>
      <c r="J89" s="19">
        <f>SUM(J82:J87)</f>
        <v>567.95000000000005</v>
      </c>
      <c r="K89" s="25"/>
      <c r="L89" s="51">
        <f t="shared" ref="L89" si="24">SUM(L82:L88)</f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4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4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4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5">SUM(G90:G98)</f>
        <v>0</v>
      </c>
      <c r="H99" s="19">
        <f t="shared" ref="H99" si="26">SUM(H90:H98)</f>
        <v>0</v>
      </c>
      <c r="I99" s="19">
        <f>SUM(I90+I91+I92+I94+I95)</f>
        <v>0</v>
      </c>
      <c r="J99" s="19">
        <f t="shared" ref="J99" si="27">SUM(J90:J98)</f>
        <v>0</v>
      </c>
      <c r="K99" s="25"/>
      <c r="L99" s="51">
        <f>SUM(L90:L95)</f>
        <v>0</v>
      </c>
      <c r="N99" s="2">
        <f>L84+L85+L87</f>
        <v>15.4</v>
      </c>
    </row>
    <row r="100" spans="1:14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560</v>
      </c>
      <c r="G100" s="32">
        <f t="shared" ref="G100" si="28">G89+G99</f>
        <v>28.48</v>
      </c>
      <c r="H100" s="32">
        <f t="shared" ref="H100" si="29">H89+H99</f>
        <v>25.13</v>
      </c>
      <c r="I100" s="32">
        <f t="shared" ref="I100" si="30">I89+I99</f>
        <v>68.959999999999994</v>
      </c>
      <c r="J100" s="32">
        <f t="shared" ref="J100:L100" si="31">J89+J99</f>
        <v>567.95000000000005</v>
      </c>
      <c r="K100" s="32"/>
      <c r="L100" s="32">
        <f t="shared" si="31"/>
        <v>82</v>
      </c>
    </row>
    <row r="101" spans="1:14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250</v>
      </c>
      <c r="G101" s="40">
        <v>8.4499999999999993</v>
      </c>
      <c r="H101" s="40">
        <v>7.51</v>
      </c>
      <c r="I101" s="40">
        <v>30.99</v>
      </c>
      <c r="J101" s="40">
        <v>225.4</v>
      </c>
      <c r="K101" s="41">
        <v>232</v>
      </c>
      <c r="L101" s="40">
        <v>36.880000000000003</v>
      </c>
    </row>
    <row r="102" spans="1:14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4" ht="15" x14ac:dyDescent="0.25">
      <c r="A103" s="23"/>
      <c r="B103" s="15"/>
      <c r="C103" s="11"/>
      <c r="D103" s="7" t="s">
        <v>22</v>
      </c>
      <c r="E103" s="42" t="s">
        <v>57</v>
      </c>
      <c r="F103" s="43">
        <v>210</v>
      </c>
      <c r="G103" s="43">
        <v>4.41</v>
      </c>
      <c r="H103" s="43">
        <v>4.5</v>
      </c>
      <c r="I103" s="43">
        <v>29.25</v>
      </c>
      <c r="J103" s="43">
        <v>171</v>
      </c>
      <c r="K103" s="44">
        <v>415</v>
      </c>
      <c r="L103" s="43">
        <v>5.56</v>
      </c>
    </row>
    <row r="104" spans="1:14" ht="15" x14ac:dyDescent="0.25">
      <c r="A104" s="23"/>
      <c r="B104" s="15"/>
      <c r="C104" s="11"/>
      <c r="D104" s="7" t="s">
        <v>23</v>
      </c>
      <c r="E104" s="42" t="s">
        <v>64</v>
      </c>
      <c r="F104" s="43">
        <v>80</v>
      </c>
      <c r="G104" s="43">
        <v>6.81</v>
      </c>
      <c r="H104" s="43">
        <v>6.05</v>
      </c>
      <c r="I104" s="43">
        <v>24.96</v>
      </c>
      <c r="J104" s="43">
        <v>181.5</v>
      </c>
      <c r="K104" s="44">
        <v>18.13</v>
      </c>
      <c r="L104" s="43">
        <v>39.56</v>
      </c>
    </row>
    <row r="105" spans="1:14" ht="15" x14ac:dyDescent="0.25">
      <c r="A105" s="23"/>
      <c r="B105" s="15"/>
      <c r="C105" s="11"/>
      <c r="D105" s="54" t="s">
        <v>54</v>
      </c>
      <c r="E105" s="42"/>
      <c r="F105" s="43"/>
      <c r="G105" s="43"/>
      <c r="H105" s="43"/>
      <c r="I105" s="43"/>
      <c r="J105" s="43"/>
      <c r="K105" s="43"/>
      <c r="L105" s="43"/>
    </row>
    <row r="106" spans="1:14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4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4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I108" si="32">SUM(G101:G107)</f>
        <v>19.669999999999998</v>
      </c>
      <c r="H108" s="19">
        <f t="shared" si="32"/>
        <v>18.059999999999999</v>
      </c>
      <c r="I108" s="19">
        <f t="shared" si="32"/>
        <v>85.199999999999989</v>
      </c>
      <c r="J108" s="19">
        <f>SUM(J101:J105)</f>
        <v>577.9</v>
      </c>
      <c r="K108" s="25"/>
      <c r="L108" s="51">
        <f>SUM(L101+L103+L104+L105)</f>
        <v>82</v>
      </c>
    </row>
    <row r="109" spans="1:14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4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4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4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3">SUM(G109:G117)</f>
        <v>0</v>
      </c>
      <c r="H118" s="19">
        <f t="shared" si="33"/>
        <v>0</v>
      </c>
      <c r="I118" s="19">
        <f t="shared" si="33"/>
        <v>0</v>
      </c>
      <c r="J118" s="19">
        <f t="shared" si="33"/>
        <v>0</v>
      </c>
      <c r="K118" s="25"/>
      <c r="L118" s="51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540</v>
      </c>
      <c r="G119" s="32">
        <f t="shared" ref="G119" si="34">G108+G118</f>
        <v>19.669999999999998</v>
      </c>
      <c r="H119" s="32">
        <f t="shared" ref="H119" si="35">H108+H118</f>
        <v>18.059999999999999</v>
      </c>
      <c r="I119" s="32">
        <f t="shared" ref="I119" si="36">I108+I118</f>
        <v>85.199999999999989</v>
      </c>
      <c r="J119" s="32">
        <f t="shared" ref="J119:L119" si="37">J108+J118</f>
        <v>577.9</v>
      </c>
      <c r="K119" s="32"/>
      <c r="L119" s="32">
        <f t="shared" si="37"/>
        <v>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220</v>
      </c>
      <c r="G120" s="40">
        <v>10.67</v>
      </c>
      <c r="H120" s="40">
        <v>9.48</v>
      </c>
      <c r="I120" s="40">
        <v>39.130000000000003</v>
      </c>
      <c r="J120" s="40">
        <v>346.6</v>
      </c>
      <c r="K120" s="41">
        <v>239</v>
      </c>
      <c r="L120" s="40">
        <v>48.88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0.3</v>
      </c>
      <c r="H122" s="43">
        <v>0</v>
      </c>
      <c r="I122" s="43">
        <v>14.5</v>
      </c>
      <c r="J122" s="43">
        <v>59</v>
      </c>
      <c r="K122" s="44">
        <v>423</v>
      </c>
      <c r="L122" s="43">
        <v>2.8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80</v>
      </c>
      <c r="G123" s="43">
        <v>3.92</v>
      </c>
      <c r="H123" s="43">
        <v>3.48</v>
      </c>
      <c r="I123" s="43">
        <v>14.37</v>
      </c>
      <c r="J123" s="43">
        <v>104.5</v>
      </c>
      <c r="K123" s="44">
        <v>18</v>
      </c>
      <c r="L123" s="43">
        <v>30.32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3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8">SUM(G120:G126)</f>
        <v>14.89</v>
      </c>
      <c r="H127" s="19">
        <f t="shared" si="38"/>
        <v>12.96</v>
      </c>
      <c r="I127" s="19">
        <f t="shared" si="38"/>
        <v>68</v>
      </c>
      <c r="J127" s="19">
        <f t="shared" si="38"/>
        <v>510.1</v>
      </c>
      <c r="K127" s="25"/>
      <c r="L127" s="51">
        <f t="shared" ref="L127" si="39">SUM(L120:L126)</f>
        <v>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SUM(H128:H133)</f>
        <v>0</v>
      </c>
      <c r="I137" s="19">
        <f>SUM(I127:I133)</f>
        <v>68</v>
      </c>
      <c r="J137" s="19">
        <f>SUM(J128:J136)</f>
        <v>0</v>
      </c>
      <c r="K137" s="25"/>
      <c r="L137" s="51">
        <f t="shared" ref="L137" si="4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41">G127+G137</f>
        <v>14.89</v>
      </c>
      <c r="H138" s="32">
        <f t="shared" ref="H138" si="42">H127+H137</f>
        <v>12.96</v>
      </c>
      <c r="I138" s="32">
        <f t="shared" ref="I138" si="43">I127+I137</f>
        <v>136</v>
      </c>
      <c r="J138" s="32">
        <f t="shared" ref="J138" si="44">J127+J137</f>
        <v>510.1</v>
      </c>
      <c r="K138" s="32"/>
      <c r="L138" s="56">
        <f>SUM(L137,L127)</f>
        <v>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14.79</v>
      </c>
      <c r="H139" s="40">
        <v>17.850000000000001</v>
      </c>
      <c r="I139" s="40">
        <v>46.2</v>
      </c>
      <c r="J139" s="40">
        <v>330.5</v>
      </c>
      <c r="K139" s="41">
        <v>284.19900000000001</v>
      </c>
      <c r="L139" s="40">
        <v>64.599999999999994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210</v>
      </c>
      <c r="G141" s="43">
        <v>0.3</v>
      </c>
      <c r="H141" s="43">
        <v>0</v>
      </c>
      <c r="I141" s="43">
        <v>14.5</v>
      </c>
      <c r="J141" s="43">
        <v>59</v>
      </c>
      <c r="K141" s="44">
        <v>423</v>
      </c>
      <c r="L141" s="43">
        <v>5.44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50</v>
      </c>
      <c r="G142" s="43">
        <v>3.92</v>
      </c>
      <c r="H142" s="43">
        <v>3.48</v>
      </c>
      <c r="I142" s="43">
        <v>14.37</v>
      </c>
      <c r="J142" s="43">
        <v>104.5</v>
      </c>
      <c r="K142" s="44">
        <v>18</v>
      </c>
      <c r="L142" s="43">
        <v>4.6399999999999997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46</v>
      </c>
      <c r="F144" s="43">
        <v>60</v>
      </c>
      <c r="G144" s="43">
        <v>1.3</v>
      </c>
      <c r="H144" s="43">
        <v>0.5</v>
      </c>
      <c r="I144" s="43">
        <v>10.199999999999999</v>
      </c>
      <c r="J144" s="43">
        <v>43.9</v>
      </c>
      <c r="K144" s="44"/>
      <c r="L144" s="43">
        <v>7.32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45">SUM(G139:G145)</f>
        <v>20.309999999999999</v>
      </c>
      <c r="H146" s="19">
        <f t="shared" si="45"/>
        <v>21.830000000000002</v>
      </c>
      <c r="I146" s="19">
        <f t="shared" si="45"/>
        <v>85.27000000000001</v>
      </c>
      <c r="J146" s="19">
        <f t="shared" si="45"/>
        <v>537.9</v>
      </c>
      <c r="K146" s="25"/>
      <c r="L146" s="51">
        <f t="shared" ref="L146" si="46">SUM(L139:L145)</f>
        <v>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51">
        <f t="shared" ref="L156" si="4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570</v>
      </c>
      <c r="G157" s="32">
        <f t="shared" ref="G157" si="49">G146+G156</f>
        <v>20.309999999999999</v>
      </c>
      <c r="H157" s="32">
        <f t="shared" ref="H157" si="50">H146+H156</f>
        <v>21.830000000000002</v>
      </c>
      <c r="I157" s="32">
        <f t="shared" ref="I157" si="51">I146+I156</f>
        <v>85.27000000000001</v>
      </c>
      <c r="J157" s="32">
        <f t="shared" ref="J157" si="52">J146+J156</f>
        <v>537.9</v>
      </c>
      <c r="K157" s="32"/>
      <c r="L157" s="56">
        <f>SUM(L146)</f>
        <v>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250</v>
      </c>
      <c r="G158" s="40">
        <v>12.63</v>
      </c>
      <c r="H158" s="40">
        <v>11.23</v>
      </c>
      <c r="I158" s="40">
        <v>46.2</v>
      </c>
      <c r="J158" s="40">
        <v>336.9</v>
      </c>
      <c r="K158" s="41">
        <v>307.19900000000001</v>
      </c>
      <c r="L158" s="40">
        <v>61.06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0.3</v>
      </c>
      <c r="H160" s="43">
        <v>0</v>
      </c>
      <c r="I160" s="43">
        <v>14.5</v>
      </c>
      <c r="J160" s="43">
        <v>59</v>
      </c>
      <c r="K160" s="44">
        <v>423</v>
      </c>
      <c r="L160" s="43">
        <v>2.8</v>
      </c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50</v>
      </c>
      <c r="G161" s="43">
        <v>3.92</v>
      </c>
      <c r="H161" s="43">
        <v>3.48</v>
      </c>
      <c r="I161" s="43">
        <v>14.37</v>
      </c>
      <c r="J161" s="43">
        <v>104.5</v>
      </c>
      <c r="K161" s="44">
        <v>18</v>
      </c>
      <c r="L161" s="43">
        <v>4.6399999999999997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5" t="s">
        <v>26</v>
      </c>
      <c r="E163" s="42" t="s">
        <v>46</v>
      </c>
      <c r="F163" s="43">
        <v>60</v>
      </c>
      <c r="G163" s="43">
        <v>1.3</v>
      </c>
      <c r="H163" s="43">
        <v>0.5</v>
      </c>
      <c r="I163" s="43">
        <v>10.199999999999999</v>
      </c>
      <c r="J163" s="43">
        <v>43.9</v>
      </c>
      <c r="K163" s="44"/>
      <c r="L163" s="43">
        <v>13.5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53">SUM(G158:G164)</f>
        <v>18.150000000000002</v>
      </c>
      <c r="H165" s="19">
        <f t="shared" si="53"/>
        <v>15.21</v>
      </c>
      <c r="I165" s="19">
        <f t="shared" si="53"/>
        <v>85.27000000000001</v>
      </c>
      <c r="J165" s="19">
        <f t="shared" si="53"/>
        <v>544.29999999999995</v>
      </c>
      <c r="K165" s="25"/>
      <c r="L165" s="51">
        <f>L158+L160+L161+L163</f>
        <v>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51">
        <f t="shared" ref="L175" si="5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560</v>
      </c>
      <c r="G176" s="32">
        <f t="shared" ref="G176" si="56">G165+G175</f>
        <v>18.150000000000002</v>
      </c>
      <c r="H176" s="32">
        <f t="shared" ref="H176" si="57">H165+H175</f>
        <v>15.21</v>
      </c>
      <c r="I176" s="32">
        <f t="shared" ref="I176" si="58">I165+I175</f>
        <v>85.27000000000001</v>
      </c>
      <c r="J176" s="32">
        <f t="shared" ref="J176:L176" si="59">J165+J175</f>
        <v>544.29999999999995</v>
      </c>
      <c r="K176" s="32"/>
      <c r="L176" s="32">
        <f t="shared" si="59"/>
        <v>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250</v>
      </c>
      <c r="G177" s="40">
        <v>7.5</v>
      </c>
      <c r="H177" s="40">
        <v>6.68</v>
      </c>
      <c r="I177" s="40">
        <v>27.24</v>
      </c>
      <c r="J177" s="40">
        <v>200.4</v>
      </c>
      <c r="K177" s="41">
        <v>192</v>
      </c>
      <c r="L177" s="40">
        <v>29.25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210</v>
      </c>
      <c r="G179" s="43">
        <v>0.3</v>
      </c>
      <c r="H179" s="43">
        <v>0</v>
      </c>
      <c r="I179" s="43">
        <v>14.5</v>
      </c>
      <c r="J179" s="43">
        <v>59</v>
      </c>
      <c r="K179" s="44">
        <v>423</v>
      </c>
      <c r="L179" s="43">
        <v>5.44</v>
      </c>
    </row>
    <row r="180" spans="1:12" ht="25.5" x14ac:dyDescent="0.25">
      <c r="A180" s="23"/>
      <c r="B180" s="15"/>
      <c r="C180" s="11"/>
      <c r="D180" s="7" t="s">
        <v>23</v>
      </c>
      <c r="E180" s="42" t="s">
        <v>66</v>
      </c>
      <c r="F180" s="43">
        <v>95</v>
      </c>
      <c r="G180" s="43">
        <v>6.84</v>
      </c>
      <c r="H180" s="43">
        <v>6.07</v>
      </c>
      <c r="I180" s="43">
        <v>25.07</v>
      </c>
      <c r="J180" s="43">
        <v>182.4</v>
      </c>
      <c r="K180" s="44">
        <v>18.16</v>
      </c>
      <c r="L180" s="43">
        <v>47.31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60">SUM(G177:G183)</f>
        <v>14.64</v>
      </c>
      <c r="H184" s="19">
        <f t="shared" si="60"/>
        <v>12.75</v>
      </c>
      <c r="I184" s="19">
        <f t="shared" si="60"/>
        <v>66.81</v>
      </c>
      <c r="J184" s="19">
        <f t="shared" si="60"/>
        <v>441.79999999999995</v>
      </c>
      <c r="K184" s="25"/>
      <c r="L184" s="51">
        <f t="shared" ref="L184" si="61">SUM(L177:L183)</f>
        <v>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SUM(G185:G190)</f>
        <v>0</v>
      </c>
      <c r="H194" s="19">
        <f>SUM(H185:H190)</f>
        <v>0</v>
      </c>
      <c r="I194" s="19">
        <f>SUM(I185:I190)</f>
        <v>0</v>
      </c>
      <c r="J194" s="19">
        <f>J185+J186+J187+J188+J189+J190</f>
        <v>0</v>
      </c>
      <c r="K194" s="25"/>
      <c r="L194" s="51">
        <f>SUM(L184:L193)</f>
        <v>82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555</v>
      </c>
      <c r="G195" s="32">
        <f t="shared" ref="G195" si="62">G184+G194</f>
        <v>14.64</v>
      </c>
      <c r="H195" s="32">
        <f t="shared" ref="H195" si="63">H184+H194</f>
        <v>12.75</v>
      </c>
      <c r="I195" s="32">
        <f t="shared" ref="I195" si="64">I184+I194</f>
        <v>66.81</v>
      </c>
      <c r="J195" s="32">
        <f t="shared" ref="J195" si="65">J184+J194</f>
        <v>441.79999999999995</v>
      </c>
      <c r="K195" s="32"/>
      <c r="L195" s="32"/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18.729000000000003</v>
      </c>
      <c r="H196" s="34">
        <f t="shared" si="66"/>
        <v>19.062000000000001</v>
      </c>
      <c r="I196" s="34">
        <f t="shared" si="66"/>
        <v>81.918999999999983</v>
      </c>
      <c r="J196" s="34">
        <f t="shared" si="66"/>
        <v>531.98699999999997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dcterms:created xsi:type="dcterms:W3CDTF">2022-05-16T14:23:56Z</dcterms:created>
  <dcterms:modified xsi:type="dcterms:W3CDTF">2025-01-13T19:55:37Z</dcterms:modified>
</cp:coreProperties>
</file>